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enna/Downloads/"/>
    </mc:Choice>
  </mc:AlternateContent>
  <xr:revisionPtr revIDLastSave="0" documentId="13_ncr:1_{B24EABFC-8501-1540-99B8-0CFE6C4CF74E}" xr6:coauthVersionLast="47" xr6:coauthVersionMax="47" xr10:uidLastSave="{00000000-0000-0000-0000-000000000000}"/>
  <bookViews>
    <workbookView xWindow="38040" yWindow="500" windowWidth="29300" windowHeight="21000" tabRatio="500" xr2:uid="{00000000-000D-0000-FFFF-FFFF00000000}"/>
  </bookViews>
  <sheets>
    <sheet name="IFTA Return" sheetId="1" r:id="rId1"/>
    <sheet name="DATA -&gt;" sheetId="4" r:id="rId2"/>
    <sheet name="FuelQuantity" sheetId="5" r:id="rId3"/>
    <sheet name="Miles" sheetId="6" r:id="rId4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8" i="1" l="1"/>
  <c r="F59" i="1"/>
  <c r="D59" i="1"/>
  <c r="F58" i="1"/>
  <c r="D58" i="1"/>
  <c r="F57" i="1"/>
  <c r="D57" i="1"/>
  <c r="F52" i="1"/>
  <c r="D52" i="1"/>
  <c r="F51" i="1"/>
  <c r="D51" i="1"/>
  <c r="F50" i="1"/>
  <c r="D50" i="1"/>
  <c r="F45" i="1"/>
  <c r="D45" i="1"/>
  <c r="F41" i="1"/>
  <c r="D41" i="1"/>
  <c r="F39" i="1"/>
  <c r="D39" i="1"/>
  <c r="F38" i="1"/>
  <c r="F37" i="1"/>
  <c r="D37" i="1"/>
  <c r="F34" i="1"/>
  <c r="D34" i="1"/>
  <c r="F33" i="1"/>
  <c r="D33" i="1"/>
  <c r="F32" i="1"/>
  <c r="D32" i="1"/>
  <c r="F31" i="1"/>
  <c r="F30" i="1"/>
  <c r="F23" i="1"/>
  <c r="F22" i="1"/>
  <c r="D22" i="1"/>
  <c r="F21" i="1"/>
  <c r="F20" i="1"/>
  <c r="F19" i="1"/>
  <c r="F18" i="1"/>
  <c r="D18" i="1"/>
  <c r="F17" i="1"/>
  <c r="D17" i="1"/>
  <c r="F11" i="1"/>
  <c r="D11" i="1"/>
  <c r="E8" i="1"/>
  <c r="F8" i="1" l="1"/>
  <c r="E30" i="1" s="1"/>
  <c r="G30" i="1" s="1"/>
  <c r="I30" i="1" s="1"/>
  <c r="J30" i="1" s="1"/>
  <c r="G19" i="1"/>
  <c r="I19" i="1" s="1"/>
  <c r="J19" i="1" s="1"/>
  <c r="E41" i="1" l="1"/>
  <c r="G41" i="1" s="1"/>
  <c r="I41" i="1" s="1"/>
  <c r="J41" i="1" s="1"/>
  <c r="E36" i="1"/>
  <c r="G36" i="1" s="1"/>
  <c r="I36" i="1" s="1"/>
  <c r="J36" i="1" s="1"/>
  <c r="E44" i="1"/>
  <c r="G44" i="1" s="1"/>
  <c r="I44" i="1" s="1"/>
  <c r="J44" i="1" s="1"/>
  <c r="E39" i="1"/>
  <c r="G39" i="1" s="1"/>
  <c r="I39" i="1" s="1"/>
  <c r="J39" i="1" s="1"/>
  <c r="E38" i="1"/>
  <c r="G38" i="1" s="1"/>
  <c r="I38" i="1" s="1"/>
  <c r="J38" i="1" s="1"/>
  <c r="E33" i="1"/>
  <c r="G33" i="1" s="1"/>
  <c r="I33" i="1" s="1"/>
  <c r="J33" i="1" s="1"/>
  <c r="E37" i="1"/>
  <c r="G37" i="1" s="1"/>
  <c r="I37" i="1" s="1"/>
  <c r="J37" i="1" s="1"/>
  <c r="E40" i="1"/>
  <c r="G40" i="1" s="1"/>
  <c r="I40" i="1" s="1"/>
  <c r="J40" i="1" s="1"/>
  <c r="E31" i="1"/>
  <c r="G31" i="1" s="1"/>
  <c r="I31" i="1" s="1"/>
  <c r="J31" i="1" s="1"/>
  <c r="E17" i="1"/>
  <c r="G17" i="1" s="1"/>
  <c r="I17" i="1" s="1"/>
  <c r="J17" i="1" s="1"/>
  <c r="E23" i="1"/>
  <c r="G23" i="1" s="1"/>
  <c r="I23" i="1" s="1"/>
  <c r="J23" i="1" s="1"/>
  <c r="E24" i="1"/>
  <c r="G24" i="1" s="1"/>
  <c r="I24" i="1" s="1"/>
  <c r="J24" i="1" s="1"/>
  <c r="E32" i="1"/>
  <c r="G32" i="1" s="1"/>
  <c r="I32" i="1" s="1"/>
  <c r="J32" i="1" s="1"/>
  <c r="E57" i="1"/>
  <c r="G57" i="1" s="1"/>
  <c r="I57" i="1" s="1"/>
  <c r="J57" i="1" s="1"/>
  <c r="E50" i="1"/>
  <c r="G50" i="1" s="1"/>
  <c r="I50" i="1" s="1"/>
  <c r="J50" i="1" s="1"/>
  <c r="E58" i="1"/>
  <c r="G58" i="1" s="1"/>
  <c r="I58" i="1" s="1"/>
  <c r="J58" i="1" s="1"/>
  <c r="E53" i="1"/>
  <c r="G53" i="1" s="1"/>
  <c r="I53" i="1" s="1"/>
  <c r="J53" i="1" s="1"/>
  <c r="E47" i="1"/>
  <c r="G47" i="1" s="1"/>
  <c r="I47" i="1" s="1"/>
  <c r="J47" i="1" s="1"/>
  <c r="E22" i="1"/>
  <c r="G22" i="1" s="1"/>
  <c r="I22" i="1" s="1"/>
  <c r="J22" i="1" s="1"/>
  <c r="E25" i="1"/>
  <c r="G25" i="1" s="1"/>
  <c r="I25" i="1" s="1"/>
  <c r="J25" i="1" s="1"/>
  <c r="E34" i="1"/>
  <c r="G34" i="1" s="1"/>
  <c r="I34" i="1" s="1"/>
  <c r="J34" i="1" s="1"/>
  <c r="E29" i="1"/>
  <c r="G29" i="1" s="1"/>
  <c r="I29" i="1" s="1"/>
  <c r="J29" i="1" s="1"/>
  <c r="E21" i="1"/>
  <c r="I21" i="1" s="1"/>
  <c r="J21" i="1" s="1"/>
  <c r="E61" i="1"/>
  <c r="G61" i="1" s="1"/>
  <c r="I61" i="1" s="1"/>
  <c r="J61" i="1" s="1"/>
  <c r="E52" i="1"/>
  <c r="G52" i="1" s="1"/>
  <c r="I52" i="1" s="1"/>
  <c r="J52" i="1" s="1"/>
  <c r="E51" i="1"/>
  <c r="G51" i="1" s="1"/>
  <c r="I51" i="1" s="1"/>
  <c r="J51" i="1" s="1"/>
  <c r="E35" i="1"/>
  <c r="G35" i="1" s="1"/>
  <c r="I35" i="1" s="1"/>
  <c r="J35" i="1" s="1"/>
  <c r="E28" i="1"/>
  <c r="G28" i="1" s="1"/>
  <c r="I28" i="1" s="1"/>
  <c r="J28" i="1" s="1"/>
  <c r="E26" i="1"/>
  <c r="G26" i="1" s="1"/>
  <c r="I26" i="1" s="1"/>
  <c r="J26" i="1" s="1"/>
  <c r="E12" i="1"/>
  <c r="G12" i="1" s="1"/>
  <c r="I12" i="1" s="1"/>
  <c r="J12" i="1" s="1"/>
  <c r="E18" i="1"/>
  <c r="G18" i="1" s="1"/>
  <c r="I18" i="1" s="1"/>
  <c r="J18" i="1" s="1"/>
  <c r="E16" i="1"/>
  <c r="I16" i="1" s="1"/>
  <c r="J16" i="1" s="1"/>
  <c r="E11" i="1"/>
  <c r="G11" i="1" s="1"/>
  <c r="I11" i="1" s="1"/>
  <c r="J11" i="1" s="1"/>
  <c r="E55" i="1"/>
  <c r="G55" i="1" s="1"/>
  <c r="I55" i="1" s="1"/>
  <c r="J55" i="1" s="1"/>
  <c r="E56" i="1"/>
  <c r="G56" i="1" s="1"/>
  <c r="I56" i="1" s="1"/>
  <c r="J56" i="1" s="1"/>
  <c r="E59" i="1"/>
  <c r="G59" i="1" s="1"/>
  <c r="I59" i="1" s="1"/>
  <c r="J59" i="1" s="1"/>
  <c r="E54" i="1"/>
  <c r="G54" i="1" s="1"/>
  <c r="I54" i="1" s="1"/>
  <c r="J54" i="1" s="1"/>
  <c r="E48" i="1"/>
  <c r="G48" i="1" s="1"/>
  <c r="I48" i="1" s="1"/>
  <c r="J48" i="1" s="1"/>
  <c r="E42" i="1"/>
  <c r="G42" i="1" s="1"/>
  <c r="I42" i="1" s="1"/>
  <c r="J42" i="1" s="1"/>
  <c r="E46" i="1"/>
  <c r="G46" i="1" s="1"/>
  <c r="I46" i="1" s="1"/>
  <c r="J46" i="1" s="1"/>
  <c r="E49" i="1"/>
  <c r="G49" i="1" s="1"/>
  <c r="I49" i="1" s="1"/>
  <c r="J49" i="1" s="1"/>
  <c r="E43" i="1"/>
  <c r="G43" i="1" s="1"/>
  <c r="I43" i="1" s="1"/>
  <c r="J43" i="1" s="1"/>
  <c r="E27" i="1"/>
  <c r="G27" i="1" s="1"/>
  <c r="I27" i="1" s="1"/>
  <c r="J27" i="1" s="1"/>
  <c r="E20" i="1"/>
  <c r="I20" i="1" s="1"/>
  <c r="J20" i="1" s="1"/>
  <c r="E45" i="1"/>
  <c r="G45" i="1" s="1"/>
  <c r="I45" i="1" s="1"/>
  <c r="J45" i="1" s="1"/>
  <c r="E14" i="1"/>
  <c r="G14" i="1" s="1"/>
  <c r="I14" i="1" s="1"/>
  <c r="J14" i="1" s="1"/>
  <c r="E15" i="1"/>
  <c r="I15" i="1" s="1"/>
  <c r="J15" i="1" s="1"/>
  <c r="E13" i="1"/>
  <c r="I13" i="1" s="1"/>
  <c r="J13" i="1" s="1"/>
  <c r="E60" i="1"/>
  <c r="G60" i="1" s="1"/>
  <c r="I60" i="1" s="1"/>
  <c r="J60" i="1" s="1"/>
  <c r="J62" i="1" l="1"/>
</calcChain>
</file>

<file path=xl/sharedStrings.xml><?xml version="1.0" encoding="utf-8"?>
<sst xmlns="http://schemas.openxmlformats.org/spreadsheetml/2006/main" count="212" uniqueCount="90">
  <si>
    <t>IFTA RETURN</t>
  </si>
  <si>
    <t>Gallons</t>
  </si>
  <si>
    <t>Miles</t>
  </si>
  <si>
    <t>MPG</t>
  </si>
  <si>
    <t>STATE</t>
  </si>
  <si>
    <t>MILES</t>
  </si>
  <si>
    <t>TAXABLE GALLONS</t>
  </si>
  <si>
    <t>PURCHASED GALLONS</t>
  </si>
  <si>
    <t>NET TAXABLE GALLONS</t>
  </si>
  <si>
    <t>TAX RATE</t>
  </si>
  <si>
    <t>TAX/CREDIT</t>
  </si>
  <si>
    <t>TOTAL DUE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</si>
  <si>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</si>
  <si>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</si>
  <si>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</si>
  <si>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</si>
  <si>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</si>
  <si>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</si>
  <si>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</si>
  <si>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</si>
  <si>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</si>
  <si>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</si>
  <si>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</si>
  <si>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</si>
  <si>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</si>
  <si>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</si>
  <si>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</si>
  <si>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</si>
  <si>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</si>
  <si>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</si>
  <si>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</si>
  <si>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</si>
  <si>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</si>
  <si>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</si>
  <si>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</si>
  <si>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</si>
  <si>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</si>
  <si>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</si>
  <si>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</si>
  <si>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</si>
  <si>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</si>
  <si>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</si>
  <si>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</si>
  <si>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</si>
  <si>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</si>
  <si>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</si>
  <si>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</si>
  <si>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</si>
  <si>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</si>
  <si>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</si>
  <si>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</si>
  <si>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</si>
  <si>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</si>
  <si>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</si>
  <si>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</si>
  <si>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</si>
  <si>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</si>
  <si>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</si>
  <si>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</si>
  <si>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</si>
  <si>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</si>
  <si>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</si>
  <si>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</si>
  <si>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State</t>
  </si>
  <si>
    <t>Distance</t>
  </si>
  <si>
    <t>TOTAL</t>
  </si>
  <si>
    <t>STATE FUEL QUANTITY</t>
  </si>
  <si>
    <t>Fuel Quantity</t>
  </si>
  <si>
    <t>AB</t>
  </si>
  <si>
    <t>BC</t>
  </si>
  <si>
    <t>MB</t>
  </si>
  <si>
    <t>MX</t>
  </si>
  <si>
    <t>NB</t>
  </si>
  <si>
    <t>NL</t>
  </si>
  <si>
    <t>NS</t>
  </si>
  <si>
    <t>NT</t>
  </si>
  <si>
    <t>NU</t>
  </si>
  <si>
    <t>ON</t>
  </si>
  <si>
    <t>PE</t>
  </si>
  <si>
    <t>QC</t>
  </si>
  <si>
    <t>SK</t>
  </si>
  <si>
    <t>YT</t>
  </si>
  <si>
    <t>STATE MILES</t>
  </si>
  <si>
    <t>Company Name</t>
  </si>
  <si>
    <t>UPDATE FOR CURRENT QUARTER</t>
  </si>
  <si>
    <t>Quarter Dates</t>
  </si>
  <si>
    <t>TEST DATA - UPDATE</t>
  </si>
  <si>
    <t>Instructions:</t>
  </si>
  <si>
    <t>1. Update the current tax rates with current rates listed at https://www.iftach.org/taxmatrix4/Taxmatrix.php</t>
  </si>
  <si>
    <t xml:space="preserve">2. Fill in your data on the IFTA Return, FuelQuantity, and Miles Tabs. (be sure to clear test data we've included on any fields not relevant to your company)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</si>
</sst>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);\(#,##0.0\)"/>
    <numFmt numFmtId="165" formatCode="\$#,##0.00"/>
  </numFmts>
  <fonts count="7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1"/>
    </font>
    <font>
      <b/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11"/>
      <color rgb="FF000000"/>
      <name val="Calibri"/>
      <charset val="1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4" fillId="0" borderId="4" xfId="1" applyFont="1" applyBorder="1" applyAlignment="1">
      <alignment horizontal="left" vertical="top" wrapText="1"/>
    </xf>
    <xf numFmtId="1" fontId="0" fillId="0" borderId="0" xfId="0" applyNumberFormat="1"/>
    <xf numFmtId="165" fontId="0" fillId="0" borderId="0" xfId="0" applyNumberFormat="1"/>
    <xf numFmtId="0" fontId="1" fillId="0" borderId="0" xfId="0" applyFont="1"/>
    <xf numFmtId="0" fontId="4" fillId="0" borderId="5" xfId="1" applyFont="1" applyBorder="1" applyAlignment="1">
      <alignment horizontal="left" vertical="top" wrapText="1"/>
    </xf>
    <xf numFmtId="0" fontId="0" fillId="0" borderId="3" xfId="0" applyBorder="1"/>
    <xf numFmtId="1" fontId="0" fillId="0" borderId="3" xfId="0" applyNumberFormat="1" applyBorder="1"/>
    <xf numFmtId="165" fontId="0" fillId="0" borderId="3" xfId="0" applyNumberFormat="1" applyBorder="1"/>
    <xf numFmtId="0" fontId="5" fillId="0" borderId="0" xfId="0" applyFont="1"/>
    <xf numFmtId="0" fontId="5" fillId="0" borderId="3" xfId="0" applyFont="1" applyBorder="1" applyAlignment="1">
      <alignment horizontal="left"/>
    </xf>
    <xf numFmtId="0" fontId="5" fillId="0" borderId="6" xfId="0" applyFont="1" applyBorder="1"/>
    <xf numFmtId="0" fontId="6" fillId="0" borderId="0" xfId="0" applyFont="1"/>
    <xf numFmtId="0" fontId="0" fillId="2" borderId="0" xfId="0" applyFill="1"/>
    <xf numFmtId="0" fontId="1" fillId="3" borderId="0" xfId="0" applyFont="1" applyFill="1" applyAlignment="1">
      <alignment horizontal="right"/>
    </xf>
    <xf numFmtId="0" fontId="3" fillId="2" borderId="3" xfId="0" applyFont="1" applyFill="1" applyBorder="1" applyAlignment="1">
      <alignment horizontal="right"/>
    </xf>
    <xf numFmtId="0" fontId="0" fillId="2" borderId="3" xfId="0" applyFill="1" applyBorder="1"/>
    <xf numFmtId="0" fontId="0" fillId="0" borderId="0" xfId="0" applyFill="1"/>
    <xf numFmtId="0" fontId="6" fillId="2" borderId="0" xfId="0" applyFont="1" applyFill="1"/>
    <xf numFmtId="0" fontId="5" fillId="2" borderId="3" xfId="0" applyFont="1" applyFill="1" applyBorder="1" applyAlignment="1">
      <alignment horizontal="left"/>
    </xf>
    <xf numFmtId="0" fontId="5" fillId="2" borderId="6" xfId="0" applyFont="1" applyFill="1" applyBorder="1"/>
    <xf numFmtId="0" fontId="6" fillId="2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0" fontId="6" fillId="4" borderId="0" xfId="0" applyFont="1" applyFill="1"/>
    <xf numFmtId="37" fontId="0" fillId="4" borderId="2" xfId="0" applyNumberFormat="1" applyFill="1" applyBorder="1"/>
    <xf numFmtId="164" fontId="0" fillId="4" borderId="2" xfId="0" applyNumberFormat="1" applyFill="1" applyBorder="1"/>
  </cellXfs>
  <cellStyles count="2">
    <cellStyle name="Explanatory Text" xfId="1" builtinId="53" customBuiltin="1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62"/>
  <sheetViews>
    <sheetView tabSelected="1" zoomScale="130" zoomScaleNormal="130" workbookViewId="0">
      <selection activeCell="G8" sqref="G8"/>
    </sheetView>
  </sheetViews>
  <sheetFormatPr baseColWidth="10" defaultColWidth="8.83203125" defaultRowHeight="15" x14ac:dyDescent="0.2"/>
  <cols>
    <col min="1" max="2" width="3.6640625" customWidth="1"/>
    <col min="3" max="3" width="8.6640625" customWidth="1"/>
    <col min="4" max="7" width="20.6640625" customWidth="1"/>
    <col min="8" max="8" width="30.33203125" style="16" customWidth="1"/>
    <col min="9" max="10" width="20.6640625" customWidth="1"/>
    <col min="11" max="1025" width="8.6640625" customWidth="1"/>
  </cols>
  <sheetData>
    <row r="1" spans="2:10" x14ac:dyDescent="0.2">
      <c r="H1" s="20"/>
    </row>
    <row r="2" spans="2:10" x14ac:dyDescent="0.2">
      <c r="D2" s="15" t="s">
        <v>87</v>
      </c>
      <c r="H2" s="20"/>
    </row>
    <row r="3" spans="2:10" x14ac:dyDescent="0.2">
      <c r="D3" s="15" t="s">
        <v>88</v>
      </c>
      <c r="H3" s="20"/>
    </row>
    <row r="4" spans="2:10" x14ac:dyDescent="0.2">
      <c r="D4" s="25" t="s">
        <v>89</v>
      </c>
      <c r="H4" s="20"/>
    </row>
    <row r="5" spans="2:10" x14ac:dyDescent="0.2">
      <c r="B5" s="1" t="s">
        <v>0</v>
      </c>
      <c r="H5" s="20"/>
    </row>
    <row r="6" spans="2:10" x14ac:dyDescent="0.2">
      <c r="H6" s="20"/>
    </row>
    <row r="7" spans="2:10" x14ac:dyDescent="0.2">
      <c r="D7" s="2" t="s">
        <v>1</v>
      </c>
      <c r="E7" s="2" t="s">
        <v>2</v>
      </c>
      <c r="F7" s="2" t="s">
        <v>3</v>
      </c>
      <c r="H7" s="20"/>
    </row>
    <row r="8" spans="2:10" x14ac:dyDescent="0.2">
      <c r="D8" s="27">
        <f>SUM(FuelQuantity!B6:B70)</f>
        <v>135160.193</v>
      </c>
      <c r="E8" s="27">
        <f>SUM(Miles!B6:B70)</f>
        <v>989239</v>
      </c>
      <c r="F8" s="28">
        <f>E8/D8</f>
        <v>7.3190114488812545</v>
      </c>
      <c r="G8" s="26" t="s">
        <v>86</v>
      </c>
      <c r="H8" s="20"/>
    </row>
    <row r="9" spans="2:10" x14ac:dyDescent="0.2">
      <c r="H9" s="17" t="s">
        <v>84</v>
      </c>
    </row>
    <row r="10" spans="2:10" x14ac:dyDescent="0.2">
      <c r="C10" s="1" t="s">
        <v>4</v>
      </c>
      <c r="D10" s="3" t="s">
        <v>5</v>
      </c>
      <c r="E10" s="3" t="s">
        <v>6</v>
      </c>
      <c r="F10" s="3" t="s">
        <v>7</v>
      </c>
      <c r="G10" s="3" t="s">
        <v>8</v>
      </c>
      <c r="H10" s="18" t="s">
        <v>9</v>
      </c>
      <c r="I10" s="3" t="s">
        <v>10</v>
      </c>
      <c r="J10" s="3" t="s">
        <v>11</v>
      </c>
    </row>
    <row r="11" spans="2:10" x14ac:dyDescent="0.2">
      <c r="C11" s="4" t="s">
        <v>12</v>
      </c>
      <c r="D11" s="5">
        <f>INDEX(Miles!$B$6:$B$70,MATCH('IFTA Return'!$C11,Miles!$A$6:$A$70,0),1)</f>
        <v>0</v>
      </c>
      <c r="E11" s="5">
        <f t="shared" ref="E11:E42" si="0">D11/$F$8</f>
        <v>0</v>
      </c>
      <c r="F11" s="5">
        <f>INDEX(FuelQuantity!$B$6:$B$70,MATCH('IFTA Return'!$C11,FuelQuantity!$A$6:$A$70,0),1)</f>
        <v>0</v>
      </c>
      <c r="G11" s="5">
        <f t="shared" ref="G11:G42" si="1">E11-F11</f>
        <v>0</v>
      </c>
      <c r="H11" s="16">
        <v>0</v>
      </c>
      <c r="I11" s="6">
        <f t="shared" ref="I11:I42" si="2">H11*G11</f>
        <v>0</v>
      </c>
      <c r="J11" s="6">
        <f t="shared" ref="J11:J42" si="3">I11</f>
        <v>0</v>
      </c>
    </row>
    <row r="12" spans="2:10" x14ac:dyDescent="0.2">
      <c r="C12" s="4" t="s">
        <v>13</v>
      </c>
      <c r="D12" s="5">
        <v>0</v>
      </c>
      <c r="E12" s="5">
        <f t="shared" si="0"/>
        <v>0</v>
      </c>
      <c r="F12" s="5">
        <v>0</v>
      </c>
      <c r="G12" s="5">
        <f t="shared" ref="G12:G13" si="4">E12-F12</f>
        <v>0</v>
      </c>
      <c r="H12" s="16">
        <v>0.28999999999999998</v>
      </c>
      <c r="I12" s="6">
        <f t="shared" ref="I12:I13" si="5">H12*G12</f>
        <v>0</v>
      </c>
      <c r="J12" s="6">
        <f t="shared" si="3"/>
        <v>0</v>
      </c>
    </row>
    <row r="13" spans="2:10" x14ac:dyDescent="0.2">
      <c r="C13" s="4" t="s">
        <v>14</v>
      </c>
      <c r="D13" s="5">
        <v>0</v>
      </c>
      <c r="E13" s="5">
        <f t="shared" si="0"/>
        <v>0</v>
      </c>
      <c r="F13" s="5">
        <v>0</v>
      </c>
      <c r="G13" s="5">
        <v>0</v>
      </c>
      <c r="H13" s="16">
        <v>0.28499999999999998</v>
      </c>
      <c r="I13" s="6">
        <f t="shared" si="5"/>
        <v>0</v>
      </c>
      <c r="J13" s="6">
        <f t="shared" si="3"/>
        <v>0</v>
      </c>
    </row>
    <row r="14" spans="2:10" x14ac:dyDescent="0.2">
      <c r="C14" s="4" t="s">
        <v>15</v>
      </c>
      <c r="D14" s="5">
        <v>0</v>
      </c>
      <c r="E14" s="5">
        <f t="shared" si="0"/>
        <v>0</v>
      </c>
      <c r="F14" s="5">
        <v>0</v>
      </c>
      <c r="G14" s="5">
        <f t="shared" ref="G14" si="6">E14-F14</f>
        <v>0</v>
      </c>
      <c r="H14" s="16">
        <v>0.26</v>
      </c>
      <c r="I14" s="6">
        <f t="shared" ref="I14" si="7">H14*G14</f>
        <v>0</v>
      </c>
      <c r="J14" s="6">
        <f t="shared" si="3"/>
        <v>0</v>
      </c>
    </row>
    <row r="15" spans="2:10" x14ac:dyDescent="0.2">
      <c r="C15" s="4" t="s">
        <v>16</v>
      </c>
      <c r="D15">
        <v>0</v>
      </c>
      <c r="E15" s="5">
        <f t="shared" si="0"/>
        <v>0</v>
      </c>
      <c r="F15" s="5">
        <v>0</v>
      </c>
      <c r="G15" s="5">
        <v>0</v>
      </c>
      <c r="H15" s="16">
        <v>0.72699999999999998</v>
      </c>
      <c r="I15" s="6">
        <f t="shared" si="2"/>
        <v>0</v>
      </c>
      <c r="J15" s="6">
        <f t="shared" si="3"/>
        <v>0</v>
      </c>
    </row>
    <row r="16" spans="2:10" x14ac:dyDescent="0.2">
      <c r="C16" s="4" t="s">
        <v>17</v>
      </c>
      <c r="D16">
        <v>0</v>
      </c>
      <c r="E16" s="5">
        <f t="shared" si="0"/>
        <v>0</v>
      </c>
      <c r="F16" s="5">
        <v>0</v>
      </c>
      <c r="G16" s="5">
        <v>0</v>
      </c>
      <c r="H16" s="16">
        <v>0.20499999999999999</v>
      </c>
      <c r="I16" s="6">
        <f t="shared" si="2"/>
        <v>0</v>
      </c>
      <c r="J16" s="6">
        <f t="shared" si="3"/>
        <v>0</v>
      </c>
    </row>
    <row r="17" spans="3:10" x14ac:dyDescent="0.2">
      <c r="C17" s="4" t="s">
        <v>18</v>
      </c>
      <c r="D17">
        <f>INDEX(Miles!$B$6:$B$70,MATCH('IFTA Return'!$C17,Miles!$A$6:$A$70,0),1)</f>
        <v>0</v>
      </c>
      <c r="E17" s="5">
        <f t="shared" si="0"/>
        <v>0</v>
      </c>
      <c r="F17" s="5">
        <f>INDEX(FuelQuantity!$B$6:$B$70,MATCH('IFTA Return'!$C17,FuelQuantity!$A$6:$A$70,0),1)</f>
        <v>0</v>
      </c>
      <c r="G17" s="5">
        <f t="shared" si="1"/>
        <v>0</v>
      </c>
      <c r="H17" s="16">
        <v>0.40100000000000002</v>
      </c>
      <c r="I17" s="6">
        <f t="shared" si="2"/>
        <v>0</v>
      </c>
      <c r="J17" s="6">
        <f t="shared" si="3"/>
        <v>0</v>
      </c>
    </row>
    <row r="18" spans="3:10" x14ac:dyDescent="0.2">
      <c r="C18" s="4" t="s">
        <v>19</v>
      </c>
      <c r="D18">
        <f>INDEX(Miles!$B$6:$B$70,MATCH('IFTA Return'!$C18,Miles!$A$6:$A$70,0),1)</f>
        <v>0</v>
      </c>
      <c r="E18" s="5">
        <f t="shared" si="0"/>
        <v>0</v>
      </c>
      <c r="F18" s="5">
        <f>INDEX(FuelQuantity!$B$6:$B$70,MATCH('IFTA Return'!$C18,FuelQuantity!$A$6:$A$70,0),1)</f>
        <v>0</v>
      </c>
      <c r="G18" s="5">
        <f t="shared" si="1"/>
        <v>0</v>
      </c>
      <c r="H18" s="16">
        <v>0</v>
      </c>
      <c r="I18" s="6">
        <f t="shared" si="2"/>
        <v>0</v>
      </c>
      <c r="J18" s="6">
        <f t="shared" si="3"/>
        <v>0</v>
      </c>
    </row>
    <row r="19" spans="3:10" x14ac:dyDescent="0.2">
      <c r="C19" s="4" t="s">
        <v>20</v>
      </c>
      <c r="D19">
        <v>0</v>
      </c>
      <c r="E19" s="5">
        <v>0</v>
      </c>
      <c r="F19" s="5">
        <f>INDEX(FuelQuantity!$B$6:$B$70,MATCH('IFTA Return'!$C19,FuelQuantity!$A$6:$A$70,0),1)</f>
        <v>0</v>
      </c>
      <c r="G19" s="5">
        <f t="shared" si="1"/>
        <v>0</v>
      </c>
      <c r="H19" s="16">
        <v>0.22</v>
      </c>
      <c r="I19" s="6">
        <f t="shared" si="2"/>
        <v>0</v>
      </c>
      <c r="J19" s="6">
        <f t="shared" si="3"/>
        <v>0</v>
      </c>
    </row>
    <row r="20" spans="3:10" x14ac:dyDescent="0.2">
      <c r="C20" s="4" t="s">
        <v>21</v>
      </c>
      <c r="D20">
        <v>0</v>
      </c>
      <c r="E20" s="5">
        <f t="shared" si="0"/>
        <v>0</v>
      </c>
      <c r="F20" s="5">
        <f>INDEX(FuelQuantity!$B$6:$B$70,MATCH('IFTA Return'!$C20,FuelQuantity!$A$6:$A$70,0),1)</f>
        <v>0</v>
      </c>
      <c r="G20" s="5">
        <v>0</v>
      </c>
      <c r="H20" s="16">
        <v>0.35570000000000002</v>
      </c>
      <c r="I20" s="6">
        <f t="shared" si="2"/>
        <v>0</v>
      </c>
      <c r="J20" s="6">
        <f t="shared" si="3"/>
        <v>0</v>
      </c>
    </row>
    <row r="21" spans="3:10" x14ac:dyDescent="0.2">
      <c r="C21" s="4" t="s">
        <v>22</v>
      </c>
      <c r="D21">
        <v>0</v>
      </c>
      <c r="E21" s="5">
        <f t="shared" si="0"/>
        <v>0</v>
      </c>
      <c r="F21" s="5">
        <f>INDEX(FuelQuantity!$B$6:$B$70,MATCH('IFTA Return'!$C21,FuelQuantity!$A$6:$A$70,0),1)</f>
        <v>0</v>
      </c>
      <c r="G21" s="5">
        <v>0</v>
      </c>
      <c r="H21" s="16">
        <v>0.32200000000000001</v>
      </c>
      <c r="I21" s="6">
        <f t="shared" si="2"/>
        <v>0</v>
      </c>
      <c r="J21" s="6">
        <f t="shared" si="3"/>
        <v>0</v>
      </c>
    </row>
    <row r="22" spans="3:10" x14ac:dyDescent="0.2">
      <c r="C22" s="4" t="s">
        <v>23</v>
      </c>
      <c r="D22">
        <f>INDEX(Miles!$B$6:$B$70,MATCH('IFTA Return'!$C22,Miles!$A$6:$A$70,0),1)</f>
        <v>0</v>
      </c>
      <c r="E22" s="5">
        <f t="shared" si="0"/>
        <v>0</v>
      </c>
      <c r="F22" s="5">
        <f>INDEX(FuelQuantity!$B$6:$B$70,MATCH('IFTA Return'!$C22,FuelQuantity!$A$6:$A$70,0),1)</f>
        <v>0</v>
      </c>
      <c r="G22" s="5">
        <f t="shared" si="1"/>
        <v>0</v>
      </c>
      <c r="H22" s="16">
        <v>0</v>
      </c>
      <c r="I22" s="6">
        <f t="shared" si="2"/>
        <v>0</v>
      </c>
      <c r="J22" s="6">
        <f t="shared" si="3"/>
        <v>0</v>
      </c>
    </row>
    <row r="23" spans="3:10" x14ac:dyDescent="0.2">
      <c r="C23" s="4" t="s">
        <v>24</v>
      </c>
      <c r="D23">
        <v>0</v>
      </c>
      <c r="E23" s="5">
        <f t="shared" si="0"/>
        <v>0</v>
      </c>
      <c r="F23" s="5">
        <f>INDEX(FuelQuantity!$B$6:$B$70,MATCH('IFTA Return'!$C23,FuelQuantity!$A$6:$A$70,0),1)</f>
        <v>0</v>
      </c>
      <c r="G23" s="5">
        <f t="shared" si="1"/>
        <v>0</v>
      </c>
      <c r="H23" s="16">
        <v>0.32500000000000001</v>
      </c>
      <c r="I23" s="6">
        <f t="shared" si="2"/>
        <v>0</v>
      </c>
      <c r="J23" s="6">
        <f t="shared" si="3"/>
        <v>0</v>
      </c>
    </row>
    <row r="24" spans="3:10" x14ac:dyDescent="0.2">
      <c r="C24" s="4" t="s">
        <v>25</v>
      </c>
      <c r="D24">
        <v>0</v>
      </c>
      <c r="E24" s="5">
        <f t="shared" si="0"/>
        <v>0</v>
      </c>
      <c r="F24" s="5">
        <v>0</v>
      </c>
      <c r="G24" s="5">
        <f t="shared" si="1"/>
        <v>0</v>
      </c>
      <c r="H24" s="16">
        <v>0.32</v>
      </c>
      <c r="I24" s="6">
        <f t="shared" si="2"/>
        <v>0</v>
      </c>
      <c r="J24" s="6">
        <f t="shared" si="3"/>
        <v>0</v>
      </c>
    </row>
    <row r="25" spans="3:10" x14ac:dyDescent="0.2">
      <c r="C25" s="4" t="s">
        <v>26</v>
      </c>
      <c r="D25">
        <v>0</v>
      </c>
      <c r="E25" s="5">
        <f t="shared" si="0"/>
        <v>0</v>
      </c>
      <c r="F25" s="5">
        <v>0</v>
      </c>
      <c r="G25" s="5">
        <f t="shared" si="1"/>
        <v>0</v>
      </c>
      <c r="H25" s="16">
        <v>0.58599999999999997</v>
      </c>
      <c r="I25" s="6">
        <f t="shared" si="2"/>
        <v>0</v>
      </c>
      <c r="J25" s="6">
        <f t="shared" si="3"/>
        <v>0</v>
      </c>
    </row>
    <row r="26" spans="3:10" x14ac:dyDescent="0.2">
      <c r="C26" s="4" t="s">
        <v>27</v>
      </c>
      <c r="D26">
        <v>0</v>
      </c>
      <c r="E26" s="5">
        <f t="shared" si="0"/>
        <v>0</v>
      </c>
      <c r="F26" s="5">
        <v>0</v>
      </c>
      <c r="G26" s="5">
        <f t="shared" si="1"/>
        <v>0</v>
      </c>
      <c r="H26" s="16">
        <v>0.53</v>
      </c>
      <c r="I26" s="6">
        <f t="shared" si="2"/>
        <v>0</v>
      </c>
      <c r="J26" s="6">
        <f t="shared" si="3"/>
        <v>0</v>
      </c>
    </row>
    <row r="27" spans="3:10" x14ac:dyDescent="0.2">
      <c r="C27" s="4" t="s">
        <v>28</v>
      </c>
      <c r="D27">
        <v>0</v>
      </c>
      <c r="E27" s="5">
        <f t="shared" si="0"/>
        <v>0</v>
      </c>
      <c r="F27" s="5">
        <v>0</v>
      </c>
      <c r="G27" s="5">
        <f t="shared" si="1"/>
        <v>0</v>
      </c>
      <c r="H27" s="16">
        <v>0.26</v>
      </c>
      <c r="I27" s="6">
        <f t="shared" si="2"/>
        <v>0</v>
      </c>
      <c r="J27" s="6">
        <f t="shared" si="3"/>
        <v>0</v>
      </c>
    </row>
    <row r="28" spans="3:10" x14ac:dyDescent="0.2">
      <c r="C28" s="4" t="s">
        <v>29</v>
      </c>
      <c r="D28">
        <v>0</v>
      </c>
      <c r="E28" s="5">
        <f t="shared" si="0"/>
        <v>0</v>
      </c>
      <c r="F28" s="5">
        <v>0</v>
      </c>
      <c r="G28" s="5">
        <f t="shared" si="1"/>
        <v>0</v>
      </c>
      <c r="H28" s="16">
        <v>0.318</v>
      </c>
      <c r="I28" s="6">
        <f t="shared" si="2"/>
        <v>0</v>
      </c>
      <c r="J28" s="6">
        <f t="shared" si="3"/>
        <v>0</v>
      </c>
    </row>
    <row r="29" spans="3:10" x14ac:dyDescent="0.2">
      <c r="C29" s="4" t="s">
        <v>30</v>
      </c>
      <c r="D29">
        <v>0</v>
      </c>
      <c r="E29" s="5">
        <f t="shared" si="0"/>
        <v>0</v>
      </c>
      <c r="F29" s="5">
        <v>0</v>
      </c>
      <c r="G29" s="5">
        <f t="shared" si="1"/>
        <v>0</v>
      </c>
      <c r="H29" s="16">
        <v>0.2</v>
      </c>
      <c r="I29" s="6">
        <f t="shared" si="2"/>
        <v>0</v>
      </c>
      <c r="J29" s="6">
        <f t="shared" si="3"/>
        <v>0</v>
      </c>
    </row>
    <row r="30" spans="3:10" x14ac:dyDescent="0.2">
      <c r="C30" s="4" t="s">
        <v>31</v>
      </c>
      <c r="D30">
        <v>0</v>
      </c>
      <c r="E30" s="5">
        <f t="shared" si="0"/>
        <v>0</v>
      </c>
      <c r="F30" s="5">
        <f>INDEX(FuelQuantity!$B$6:$B$70,MATCH('IFTA Return'!$C30,FuelQuantity!$A$6:$A$70,0),1)</f>
        <v>0</v>
      </c>
      <c r="G30" s="5">
        <f t="shared" si="1"/>
        <v>0</v>
      </c>
      <c r="H30" s="16">
        <v>0.24</v>
      </c>
      <c r="I30" s="6">
        <f t="shared" si="2"/>
        <v>0</v>
      </c>
      <c r="J30" s="6">
        <f t="shared" si="3"/>
        <v>0</v>
      </c>
    </row>
    <row r="31" spans="3:10" x14ac:dyDescent="0.2">
      <c r="C31" s="4" t="s">
        <v>32</v>
      </c>
      <c r="D31">
        <v>0</v>
      </c>
      <c r="E31" s="5">
        <f t="shared" si="0"/>
        <v>0</v>
      </c>
      <c r="F31" s="5">
        <f>INDEX(FuelQuantity!$B$6:$B$70,MATCH('IFTA Return'!$C31,FuelQuantity!$A$6:$A$70,0),1)</f>
        <v>0</v>
      </c>
      <c r="G31" s="5">
        <f t="shared" si="1"/>
        <v>0</v>
      </c>
      <c r="H31" s="16">
        <v>0.36849999999999999</v>
      </c>
      <c r="I31" s="6">
        <f t="shared" si="2"/>
        <v>0</v>
      </c>
      <c r="J31" s="6">
        <f t="shared" si="3"/>
        <v>0</v>
      </c>
    </row>
    <row r="32" spans="3:10" x14ac:dyDescent="0.2">
      <c r="C32" s="4" t="s">
        <v>33</v>
      </c>
      <c r="D32">
        <f>INDEX(Miles!$B$6:$B$70,MATCH('IFTA Return'!$C32,Miles!$A$6:$A$70,0),1)</f>
        <v>0</v>
      </c>
      <c r="E32" s="5">
        <f t="shared" si="0"/>
        <v>0</v>
      </c>
      <c r="F32" s="5">
        <f>INDEX(FuelQuantity!$B$6:$B$70,MATCH('IFTA Return'!$C32,FuelQuantity!$A$6:$A$70,0),1)</f>
        <v>0</v>
      </c>
      <c r="G32" s="5">
        <f t="shared" si="1"/>
        <v>0</v>
      </c>
      <c r="H32" s="16">
        <v>0.312</v>
      </c>
      <c r="I32" s="6">
        <f t="shared" si="2"/>
        <v>0</v>
      </c>
      <c r="J32" s="6">
        <f t="shared" si="3"/>
        <v>0</v>
      </c>
    </row>
    <row r="33" spans="3:12" x14ac:dyDescent="0.2">
      <c r="C33" s="4" t="s">
        <v>34</v>
      </c>
      <c r="D33">
        <f>INDEX(Miles!$B$6:$B$70,MATCH('IFTA Return'!$C33,Miles!$A$6:$A$70,0),1)</f>
        <v>0</v>
      </c>
      <c r="E33" s="5">
        <f t="shared" si="0"/>
        <v>0</v>
      </c>
      <c r="F33" s="5">
        <f>INDEX(FuelQuantity!$B$6:$B$70,MATCH('IFTA Return'!$C33,FuelQuantity!$A$6:$A$70,0),1)</f>
        <v>0</v>
      </c>
      <c r="G33" s="5">
        <f t="shared" si="1"/>
        <v>0</v>
      </c>
      <c r="H33" s="16">
        <v>0.45300000000000001</v>
      </c>
      <c r="I33" s="6">
        <f t="shared" si="2"/>
        <v>0</v>
      </c>
      <c r="J33" s="6">
        <f t="shared" si="3"/>
        <v>0</v>
      </c>
    </row>
    <row r="34" spans="3:12" x14ac:dyDescent="0.2">
      <c r="C34" s="4" t="s">
        <v>35</v>
      </c>
      <c r="D34">
        <f>INDEX(Miles!$B$6:$B$70,MATCH('IFTA Return'!$C34,Miles!$A$6:$A$70,0),1)</f>
        <v>0</v>
      </c>
      <c r="E34" s="5">
        <f t="shared" si="0"/>
        <v>0</v>
      </c>
      <c r="F34" s="5">
        <f>INDEX(FuelQuantity!$B$6:$B$70,MATCH('IFTA Return'!$C34,FuelQuantity!$A$6:$A$70,0),1)</f>
        <v>0</v>
      </c>
      <c r="G34" s="5">
        <f t="shared" si="1"/>
        <v>0</v>
      </c>
      <c r="H34" s="16">
        <v>0.28499999999999998</v>
      </c>
      <c r="I34" s="6">
        <f t="shared" si="2"/>
        <v>0</v>
      </c>
      <c r="J34" s="6">
        <f t="shared" si="3"/>
        <v>0</v>
      </c>
      <c r="L34" s="7"/>
    </row>
    <row r="35" spans="3:12" x14ac:dyDescent="0.2">
      <c r="C35" s="4" t="s">
        <v>36</v>
      </c>
      <c r="D35">
        <v>0</v>
      </c>
      <c r="E35" s="5">
        <f t="shared" si="0"/>
        <v>0</v>
      </c>
      <c r="F35" s="5">
        <v>0</v>
      </c>
      <c r="G35" s="5">
        <f t="shared" si="1"/>
        <v>0</v>
      </c>
      <c r="H35" s="16">
        <v>0.19500000000000001</v>
      </c>
      <c r="I35" s="6">
        <f t="shared" si="2"/>
        <v>0</v>
      </c>
      <c r="J35" s="6">
        <f t="shared" si="3"/>
        <v>0</v>
      </c>
    </row>
    <row r="36" spans="3:12" x14ac:dyDescent="0.2">
      <c r="C36" s="4" t="s">
        <v>37</v>
      </c>
      <c r="D36">
        <v>0</v>
      </c>
      <c r="E36" s="5">
        <f t="shared" si="0"/>
        <v>0</v>
      </c>
      <c r="F36" s="5">
        <v>0</v>
      </c>
      <c r="G36" s="5">
        <f t="shared" si="1"/>
        <v>0</v>
      </c>
      <c r="H36" s="16">
        <v>0.18</v>
      </c>
      <c r="I36" s="6">
        <f t="shared" si="2"/>
        <v>0</v>
      </c>
      <c r="J36" s="6">
        <f t="shared" si="3"/>
        <v>0</v>
      </c>
    </row>
    <row r="37" spans="3:12" x14ac:dyDescent="0.2">
      <c r="C37" s="4" t="s">
        <v>38</v>
      </c>
      <c r="D37">
        <f>INDEX(Miles!$B$6:$B$70,MATCH('IFTA Return'!$C37,Miles!$A$6:$A$70,0),1)</f>
        <v>0</v>
      </c>
      <c r="E37" s="5">
        <f t="shared" si="0"/>
        <v>0</v>
      </c>
      <c r="F37" s="5">
        <f>INDEX(FuelQuantity!$B$6:$B$70,MATCH('IFTA Return'!$C37,FuelQuantity!$A$6:$A$70,0),1)</f>
        <v>0</v>
      </c>
      <c r="G37" s="5">
        <f t="shared" si="1"/>
        <v>0</v>
      </c>
      <c r="H37" s="16">
        <v>0.29549999999999998</v>
      </c>
      <c r="I37" s="6">
        <f t="shared" si="2"/>
        <v>0</v>
      </c>
      <c r="J37" s="6">
        <f t="shared" si="3"/>
        <v>0</v>
      </c>
    </row>
    <row r="38" spans="3:12" x14ac:dyDescent="0.2">
      <c r="C38" s="4" t="s">
        <v>39</v>
      </c>
      <c r="D38">
        <v>0</v>
      </c>
      <c r="E38" s="5">
        <f t="shared" si="0"/>
        <v>0</v>
      </c>
      <c r="F38" s="5">
        <f>INDEX(FuelQuantity!$B$6:$B$70,MATCH('IFTA Return'!$C38,FuelQuantity!$A$6:$A$70,0),1)</f>
        <v>0</v>
      </c>
      <c r="G38" s="5">
        <f t="shared" si="1"/>
        <v>0</v>
      </c>
      <c r="H38" s="16">
        <v>0.36099999999999999</v>
      </c>
      <c r="I38" s="6">
        <f t="shared" si="2"/>
        <v>0</v>
      </c>
      <c r="J38" s="6">
        <f t="shared" si="3"/>
        <v>0</v>
      </c>
    </row>
    <row r="39" spans="3:12" x14ac:dyDescent="0.2">
      <c r="C39" s="4" t="s">
        <v>40</v>
      </c>
      <c r="D39">
        <f>INDEX(Miles!$B$6:$B$70,MATCH('IFTA Return'!$C39,Miles!$A$6:$A$70,0),1)</f>
        <v>0</v>
      </c>
      <c r="E39" s="5">
        <f t="shared" si="0"/>
        <v>0</v>
      </c>
      <c r="F39" s="5">
        <f>INDEX(FuelQuantity!$B$6:$B$70,MATCH('IFTA Return'!$C39,FuelQuantity!$A$6:$A$70,0),1)</f>
        <v>0</v>
      </c>
      <c r="G39" s="5">
        <f t="shared" si="1"/>
        <v>0</v>
      </c>
      <c r="H39" s="16">
        <v>0.23</v>
      </c>
      <c r="I39" s="6">
        <f t="shared" si="2"/>
        <v>0</v>
      </c>
      <c r="J39" s="6">
        <f t="shared" si="3"/>
        <v>0</v>
      </c>
    </row>
    <row r="40" spans="3:12" x14ac:dyDescent="0.2">
      <c r="C40" s="4" t="s">
        <v>41</v>
      </c>
      <c r="D40">
        <v>0</v>
      </c>
      <c r="E40" s="5">
        <f t="shared" si="0"/>
        <v>0</v>
      </c>
      <c r="F40" s="5">
        <v>0</v>
      </c>
      <c r="G40" s="5">
        <f t="shared" si="1"/>
        <v>0</v>
      </c>
      <c r="H40" s="16">
        <v>0.27700000000000002</v>
      </c>
      <c r="I40" s="6">
        <f t="shared" si="2"/>
        <v>0</v>
      </c>
      <c r="J40" s="6">
        <f t="shared" si="3"/>
        <v>0</v>
      </c>
    </row>
    <row r="41" spans="3:12" x14ac:dyDescent="0.2">
      <c r="C41" s="4" t="s">
        <v>42</v>
      </c>
      <c r="D41">
        <f>INDEX(Miles!$B$6:$B$70,MATCH('IFTA Return'!$C41,Miles!$A$6:$A$70,0),1)</f>
        <v>0</v>
      </c>
      <c r="E41" s="5">
        <f t="shared" si="0"/>
        <v>0</v>
      </c>
      <c r="F41" s="5">
        <f>INDEX(FuelQuantity!$B$6:$B$70,MATCH('IFTA Return'!$C41,FuelQuantity!$A$6:$A$70,0),1)</f>
        <v>0</v>
      </c>
      <c r="G41" s="5">
        <f t="shared" si="1"/>
        <v>0</v>
      </c>
      <c r="H41" s="16">
        <v>0.222</v>
      </c>
      <c r="I41" s="6">
        <f t="shared" si="2"/>
        <v>0</v>
      </c>
      <c r="J41" s="6">
        <f t="shared" si="3"/>
        <v>0</v>
      </c>
    </row>
    <row r="42" spans="3:12" x14ac:dyDescent="0.2">
      <c r="C42" s="4" t="s">
        <v>43</v>
      </c>
      <c r="D42">
        <v>0</v>
      </c>
      <c r="E42" s="5">
        <f t="shared" si="0"/>
        <v>0</v>
      </c>
      <c r="F42" s="5">
        <v>0</v>
      </c>
      <c r="G42" s="5">
        <f t="shared" si="1"/>
        <v>0</v>
      </c>
      <c r="H42" s="16">
        <v>0.49399999999999999</v>
      </c>
      <c r="I42" s="6">
        <f t="shared" si="2"/>
        <v>0</v>
      </c>
      <c r="J42" s="6">
        <f t="shared" si="3"/>
        <v>0</v>
      </c>
    </row>
    <row r="43" spans="3:12" x14ac:dyDescent="0.2">
      <c r="C43" s="4" t="s">
        <v>44</v>
      </c>
      <c r="D43">
        <v>0</v>
      </c>
      <c r="E43" s="5">
        <f t="shared" ref="E43:E74" si="8">D43/$F$8</f>
        <v>0</v>
      </c>
      <c r="F43" s="5">
        <v>0</v>
      </c>
      <c r="G43" s="5">
        <f t="shared" ref="G43:G74" si="9">E43-F43</f>
        <v>0</v>
      </c>
      <c r="H43" s="16">
        <v>0.21</v>
      </c>
      <c r="I43" s="6">
        <f t="shared" ref="I43:I74" si="10">H43*G43</f>
        <v>0</v>
      </c>
      <c r="J43" s="6">
        <f t="shared" ref="J43:J74" si="11">I43</f>
        <v>0</v>
      </c>
    </row>
    <row r="44" spans="3:12" x14ac:dyDescent="0.2">
      <c r="C44" s="4" t="s">
        <v>45</v>
      </c>
      <c r="D44">
        <v>0</v>
      </c>
      <c r="E44" s="5">
        <f t="shared" si="8"/>
        <v>0</v>
      </c>
      <c r="F44" s="5">
        <v>0</v>
      </c>
      <c r="G44" s="5">
        <f t="shared" si="9"/>
        <v>0</v>
      </c>
      <c r="H44" s="16">
        <v>0.27</v>
      </c>
      <c r="I44" s="6">
        <f t="shared" si="10"/>
        <v>0</v>
      </c>
      <c r="J44" s="6">
        <f t="shared" si="11"/>
        <v>0</v>
      </c>
    </row>
    <row r="45" spans="3:12" x14ac:dyDescent="0.2">
      <c r="C45" s="4" t="s">
        <v>46</v>
      </c>
      <c r="D45">
        <f>INDEX(Miles!$B$6:$B$70,MATCH('IFTA Return'!$C45,Miles!$A$6:$A$70,0),1)</f>
        <v>0</v>
      </c>
      <c r="E45" s="5">
        <f t="shared" si="8"/>
        <v>0</v>
      </c>
      <c r="F45" s="5">
        <f>INDEX(FuelQuantity!$B$6:$B$70,MATCH('IFTA Return'!$C45,FuelQuantity!$A$6:$A$70,0),1)</f>
        <v>0</v>
      </c>
      <c r="G45" s="5">
        <f t="shared" si="9"/>
        <v>0</v>
      </c>
      <c r="H45" s="16">
        <v>0.38850000000000001</v>
      </c>
      <c r="I45" s="6">
        <f t="shared" si="10"/>
        <v>0</v>
      </c>
      <c r="J45" s="6">
        <f t="shared" si="11"/>
        <v>0</v>
      </c>
    </row>
    <row r="46" spans="3:12" x14ac:dyDescent="0.2">
      <c r="C46" s="4" t="s">
        <v>47</v>
      </c>
      <c r="D46">
        <v>0</v>
      </c>
      <c r="E46" s="5">
        <f t="shared" si="8"/>
        <v>0</v>
      </c>
      <c r="F46" s="5">
        <v>0</v>
      </c>
      <c r="G46" s="5">
        <f t="shared" si="9"/>
        <v>0</v>
      </c>
      <c r="H46" s="16">
        <v>0.47</v>
      </c>
      <c r="I46" s="6">
        <f t="shared" si="10"/>
        <v>0</v>
      </c>
      <c r="J46" s="6">
        <f t="shared" si="11"/>
        <v>0</v>
      </c>
    </row>
    <row r="47" spans="3:12" x14ac:dyDescent="0.2">
      <c r="C47" s="4" t="s">
        <v>48</v>
      </c>
      <c r="D47">
        <v>0</v>
      </c>
      <c r="E47" s="5">
        <f t="shared" si="8"/>
        <v>0</v>
      </c>
      <c r="F47" s="5">
        <v>0</v>
      </c>
      <c r="G47" s="5">
        <f t="shared" si="9"/>
        <v>0</v>
      </c>
      <c r="H47" s="16">
        <v>0.19</v>
      </c>
      <c r="I47" s="6">
        <f t="shared" si="10"/>
        <v>0</v>
      </c>
      <c r="J47" s="6">
        <f t="shared" si="11"/>
        <v>0</v>
      </c>
    </row>
    <row r="48" spans="3:12" x14ac:dyDescent="0.2">
      <c r="C48" s="4" t="s">
        <v>49</v>
      </c>
      <c r="D48">
        <v>0</v>
      </c>
      <c r="E48" s="5">
        <f t="shared" si="8"/>
        <v>0</v>
      </c>
      <c r="F48" s="5">
        <v>0</v>
      </c>
      <c r="G48" s="5">
        <f t="shared" si="9"/>
        <v>0</v>
      </c>
      <c r="H48" s="16">
        <v>0</v>
      </c>
      <c r="I48" s="6">
        <f t="shared" si="10"/>
        <v>0</v>
      </c>
      <c r="J48" s="6">
        <f t="shared" si="11"/>
        <v>0</v>
      </c>
    </row>
    <row r="49" spans="3:10" x14ac:dyDescent="0.2">
      <c r="C49" s="4" t="s">
        <v>50</v>
      </c>
      <c r="D49">
        <v>0</v>
      </c>
      <c r="E49" s="5">
        <f t="shared" si="8"/>
        <v>0</v>
      </c>
      <c r="F49" s="5">
        <v>0</v>
      </c>
      <c r="G49" s="5">
        <f t="shared" si="9"/>
        <v>0</v>
      </c>
      <c r="H49" s="16">
        <v>0.74099999999999999</v>
      </c>
      <c r="I49" s="6">
        <f t="shared" si="10"/>
        <v>0</v>
      </c>
      <c r="J49" s="6">
        <f t="shared" si="11"/>
        <v>0</v>
      </c>
    </row>
    <row r="50" spans="3:10" x14ac:dyDescent="0.2">
      <c r="C50" s="4" t="s">
        <v>51</v>
      </c>
      <c r="D50">
        <f>INDEX(Miles!$B$6:$B$70,MATCH('IFTA Return'!$C50,Miles!$A$6:$A$70,0),1)</f>
        <v>0</v>
      </c>
      <c r="E50" s="5">
        <f t="shared" si="8"/>
        <v>0</v>
      </c>
      <c r="F50" s="5">
        <f>INDEX(FuelQuantity!$B$6:$B$70,MATCH('IFTA Return'!$C50,FuelQuantity!$A$6:$A$70,0),1)</f>
        <v>0</v>
      </c>
      <c r="G50" s="5">
        <f t="shared" si="9"/>
        <v>0</v>
      </c>
      <c r="H50" s="16">
        <v>0.34</v>
      </c>
      <c r="I50" s="6">
        <f t="shared" si="10"/>
        <v>0</v>
      </c>
      <c r="J50" s="6">
        <f t="shared" si="11"/>
        <v>0</v>
      </c>
    </row>
    <row r="51" spans="3:10" x14ac:dyDescent="0.2">
      <c r="C51" s="4" t="s">
        <v>52</v>
      </c>
      <c r="D51">
        <f>INDEX(Miles!$B$6:$B$70,MATCH('IFTA Return'!$C51,Miles!$A$6:$A$70,0),1)</f>
        <v>0</v>
      </c>
      <c r="E51" s="5">
        <f t="shared" si="8"/>
        <v>0</v>
      </c>
      <c r="F51" s="5">
        <f>INDEX(FuelQuantity!$B$6:$B$70,MATCH('IFTA Return'!$C51,FuelQuantity!$A$6:$A$70,0),1)</f>
        <v>0</v>
      </c>
      <c r="G51" s="5">
        <f t="shared" si="9"/>
        <v>0</v>
      </c>
      <c r="H51" s="16">
        <v>0.26</v>
      </c>
      <c r="I51" s="6">
        <f t="shared" si="10"/>
        <v>0</v>
      </c>
      <c r="J51" s="6">
        <f t="shared" si="11"/>
        <v>0</v>
      </c>
    </row>
    <row r="52" spans="3:10" x14ac:dyDescent="0.2">
      <c r="C52" s="4" t="s">
        <v>53</v>
      </c>
      <c r="D52">
        <f>INDEX(Miles!$B$6:$B$70,MATCH('IFTA Return'!$C52,Miles!$A$6:$A$70,0),1)</f>
        <v>0</v>
      </c>
      <c r="E52" s="5">
        <f t="shared" si="8"/>
        <v>0</v>
      </c>
      <c r="F52" s="5">
        <f>INDEX(FuelQuantity!$B$6:$B$70,MATCH('IFTA Return'!$C52,FuelQuantity!$A$6:$A$70,0),1)</f>
        <v>0</v>
      </c>
      <c r="G52" s="5">
        <f t="shared" si="9"/>
        <v>0</v>
      </c>
      <c r="H52" s="16">
        <v>0.28000000000000003</v>
      </c>
      <c r="I52" s="6">
        <f t="shared" si="10"/>
        <v>0</v>
      </c>
      <c r="J52" s="6">
        <f t="shared" si="11"/>
        <v>0</v>
      </c>
    </row>
    <row r="53" spans="3:10" x14ac:dyDescent="0.2">
      <c r="C53" s="4" t="s">
        <v>54</v>
      </c>
      <c r="D53">
        <v>0</v>
      </c>
      <c r="E53" s="5">
        <f t="shared" si="8"/>
        <v>0</v>
      </c>
      <c r="F53" s="5">
        <v>0</v>
      </c>
      <c r="G53" s="5">
        <f t="shared" si="9"/>
        <v>0</v>
      </c>
      <c r="H53" s="16">
        <v>0.27</v>
      </c>
      <c r="I53" s="6">
        <f t="shared" si="10"/>
        <v>0</v>
      </c>
      <c r="J53" s="6">
        <f t="shared" si="11"/>
        <v>0</v>
      </c>
    </row>
    <row r="54" spans="3:10" x14ac:dyDescent="0.2">
      <c r="C54" s="4" t="s">
        <v>55</v>
      </c>
      <c r="D54">
        <v>0</v>
      </c>
      <c r="E54" s="5">
        <f t="shared" si="8"/>
        <v>0</v>
      </c>
      <c r="F54" s="5">
        <v>0</v>
      </c>
      <c r="G54" s="5">
        <f t="shared" si="9"/>
        <v>0</v>
      </c>
      <c r="H54" s="16">
        <v>0.2</v>
      </c>
      <c r="I54" s="6">
        <f t="shared" si="10"/>
        <v>0</v>
      </c>
      <c r="J54" s="6">
        <f t="shared" si="11"/>
        <v>0</v>
      </c>
    </row>
    <row r="55" spans="3:10" x14ac:dyDescent="0.2">
      <c r="C55" s="4" t="s">
        <v>56</v>
      </c>
      <c r="D55">
        <v>0</v>
      </c>
      <c r="E55" s="5">
        <f t="shared" si="8"/>
        <v>0</v>
      </c>
      <c r="F55" s="5">
        <v>0</v>
      </c>
      <c r="G55" s="5">
        <f t="shared" si="9"/>
        <v>0</v>
      </c>
      <c r="H55" s="16">
        <v>0.314</v>
      </c>
      <c r="I55" s="6">
        <f t="shared" si="10"/>
        <v>0</v>
      </c>
      <c r="J55" s="6">
        <f t="shared" si="11"/>
        <v>0</v>
      </c>
    </row>
    <row r="56" spans="3:10" x14ac:dyDescent="0.2">
      <c r="C56" s="4" t="s">
        <v>57</v>
      </c>
      <c r="D56">
        <v>0</v>
      </c>
      <c r="E56" s="5">
        <f t="shared" si="8"/>
        <v>0</v>
      </c>
      <c r="F56" s="5">
        <v>0</v>
      </c>
      <c r="G56" s="5">
        <f t="shared" si="9"/>
        <v>0</v>
      </c>
      <c r="H56" s="16">
        <v>0.27</v>
      </c>
      <c r="I56" s="6">
        <f t="shared" si="10"/>
        <v>0</v>
      </c>
      <c r="J56" s="6">
        <f t="shared" si="11"/>
        <v>0</v>
      </c>
    </row>
    <row r="57" spans="3:10" x14ac:dyDescent="0.2">
      <c r="C57" s="4" t="s">
        <v>58</v>
      </c>
      <c r="D57">
        <f>INDEX(Miles!$B$6:$B$70,MATCH('IFTA Return'!$C57,Miles!$A$6:$A$70,0),1)</f>
        <v>0</v>
      </c>
      <c r="E57" s="5">
        <f t="shared" si="8"/>
        <v>0</v>
      </c>
      <c r="F57" s="5">
        <f>INDEX(FuelQuantity!$B$6:$B$70,MATCH('IFTA Return'!$C57,FuelQuantity!$A$6:$A$70,0),1)</f>
        <v>0</v>
      </c>
      <c r="G57" s="5">
        <f t="shared" si="9"/>
        <v>0</v>
      </c>
      <c r="H57" s="16">
        <v>0.31</v>
      </c>
      <c r="I57" s="6">
        <f t="shared" si="10"/>
        <v>0</v>
      </c>
      <c r="J57" s="6">
        <f t="shared" si="11"/>
        <v>0</v>
      </c>
    </row>
    <row r="58" spans="3:10" x14ac:dyDescent="0.2">
      <c r="C58" s="4" t="s">
        <v>59</v>
      </c>
      <c r="D58">
        <f>INDEX(Miles!$B$6:$B$70,MATCH('IFTA Return'!$C58,Miles!$A$6:$A$70,0),1)</f>
        <v>0</v>
      </c>
      <c r="E58" s="5">
        <f t="shared" si="8"/>
        <v>0</v>
      </c>
      <c r="F58" s="5">
        <f>INDEX(FuelQuantity!$B$6:$B$70,MATCH('IFTA Return'!$C58,FuelQuantity!$A$6:$A$70,0),1)</f>
        <v>0</v>
      </c>
      <c r="G58" s="5">
        <f t="shared" si="9"/>
        <v>0</v>
      </c>
      <c r="H58" s="16">
        <v>0.49399999999999999</v>
      </c>
      <c r="I58" s="6">
        <f t="shared" si="10"/>
        <v>0</v>
      </c>
      <c r="J58" s="6">
        <f t="shared" si="11"/>
        <v>0</v>
      </c>
    </row>
    <row r="59" spans="3:10" x14ac:dyDescent="0.2">
      <c r="C59" s="4" t="s">
        <v>60</v>
      </c>
      <c r="D59">
        <f>INDEX(Miles!$B$6:$B$70,MATCH('IFTA Return'!$C59,Miles!$A$6:$A$70,0),1)</f>
        <v>0</v>
      </c>
      <c r="E59" s="5">
        <f t="shared" si="8"/>
        <v>0</v>
      </c>
      <c r="F59" s="5">
        <f>INDEX(FuelQuantity!$B$6:$B$70,MATCH('IFTA Return'!$C59,FuelQuantity!$A$6:$A$70,0),1)</f>
        <v>0</v>
      </c>
      <c r="G59" s="5">
        <f t="shared" si="9"/>
        <v>0</v>
      </c>
      <c r="H59" s="16">
        <v>0.32900000000000001</v>
      </c>
      <c r="I59" s="6">
        <f t="shared" si="10"/>
        <v>0</v>
      </c>
      <c r="J59" s="6">
        <f t="shared" si="11"/>
        <v>0</v>
      </c>
    </row>
    <row r="60" spans="3:10" x14ac:dyDescent="0.2">
      <c r="C60" s="4" t="s">
        <v>61</v>
      </c>
      <c r="D60">
        <v>0</v>
      </c>
      <c r="E60" s="5">
        <f t="shared" si="8"/>
        <v>0</v>
      </c>
      <c r="F60" s="5">
        <v>0</v>
      </c>
      <c r="G60" s="5">
        <f t="shared" si="9"/>
        <v>0</v>
      </c>
      <c r="H60" s="16">
        <v>0.35699999999999998</v>
      </c>
      <c r="I60" s="6">
        <f t="shared" si="10"/>
        <v>0</v>
      </c>
      <c r="J60" s="6">
        <f t="shared" si="11"/>
        <v>0</v>
      </c>
    </row>
    <row r="61" spans="3:10" x14ac:dyDescent="0.2">
      <c r="C61" s="8" t="s">
        <v>62</v>
      </c>
      <c r="D61" s="9">
        <v>0</v>
      </c>
      <c r="E61" s="10">
        <f t="shared" si="8"/>
        <v>0</v>
      </c>
      <c r="F61" s="10">
        <v>0</v>
      </c>
      <c r="G61" s="10">
        <f t="shared" si="9"/>
        <v>0</v>
      </c>
      <c r="H61" s="19">
        <v>0.24</v>
      </c>
      <c r="I61" s="11">
        <f t="shared" si="10"/>
        <v>0</v>
      </c>
      <c r="J61" s="11">
        <f t="shared" si="11"/>
        <v>0</v>
      </c>
    </row>
    <row r="62" spans="3:10" x14ac:dyDescent="0.2">
      <c r="J62" s="6">
        <f>SUM(J11:J61)</f>
        <v>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A1"/>
  <sheetViews>
    <sheetView zoomScale="130" zoomScaleNormal="130" workbookViewId="0">
      <selection activeCell="D58" sqref="D58"/>
    </sheetView>
  </sheetViews>
  <sheetFormatPr baseColWidth="10" defaultColWidth="8.83203125" defaultRowHeight="15" x14ac:dyDescent="0.2"/>
  <cols>
    <col min="1" max="1025" width="8.33203125" customWidth="1"/>
  </cols>
  <sheetData/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zoomScale="130" zoomScaleNormal="130" workbookViewId="0">
      <selection activeCell="A3" sqref="A3"/>
    </sheetView>
  </sheetViews>
  <sheetFormatPr baseColWidth="10" defaultColWidth="8.83203125" defaultRowHeight="15" x14ac:dyDescent="0.2"/>
  <cols>
    <col min="1" max="1" width="22.1640625" customWidth="1"/>
    <col min="2" max="2" width="16.1640625" style="16" customWidth="1"/>
    <col min="3" max="1025" width="8.33203125" customWidth="1"/>
  </cols>
  <sheetData>
    <row r="1" spans="1:2" x14ac:dyDescent="0.2">
      <c r="A1" s="12" t="s">
        <v>66</v>
      </c>
      <c r="B1" s="21" t="s">
        <v>86</v>
      </c>
    </row>
    <row r="2" spans="1:2" x14ac:dyDescent="0.2">
      <c r="A2" s="15" t="s">
        <v>83</v>
      </c>
    </row>
    <row r="3" spans="1:2" x14ac:dyDescent="0.2">
      <c r="A3" s="15" t="s">
        <v>85</v>
      </c>
    </row>
    <row r="5" spans="1:2" x14ac:dyDescent="0.2">
      <c r="A5" s="13" t="s">
        <v>63</v>
      </c>
      <c r="B5" s="22" t="s">
        <v>67</v>
      </c>
    </row>
    <row r="6" spans="1:2" x14ac:dyDescent="0.2">
      <c r="A6" t="s">
        <v>68</v>
      </c>
      <c r="B6" s="16">
        <v>0</v>
      </c>
    </row>
    <row r="7" spans="1:2" x14ac:dyDescent="0.2">
      <c r="A7" t="s">
        <v>12</v>
      </c>
      <c r="B7" s="16">
        <v>0</v>
      </c>
    </row>
    <row r="8" spans="1:2" x14ac:dyDescent="0.2">
      <c r="A8" t="s">
        <v>13</v>
      </c>
      <c r="B8" s="16">
        <v>523.39300000000003</v>
      </c>
    </row>
    <row r="9" spans="1:2" x14ac:dyDescent="0.2">
      <c r="A9" t="s">
        <v>14</v>
      </c>
      <c r="B9" s="16">
        <v>6224.9589999999998</v>
      </c>
    </row>
    <row r="10" spans="1:2" x14ac:dyDescent="0.2">
      <c r="A10" t="s">
        <v>15</v>
      </c>
      <c r="B10" s="16">
        <v>577.19000000000005</v>
      </c>
    </row>
    <row r="11" spans="1:2" x14ac:dyDescent="0.2">
      <c r="A11" t="s">
        <v>69</v>
      </c>
      <c r="B11" s="16">
        <v>0</v>
      </c>
    </row>
    <row r="12" spans="1:2" x14ac:dyDescent="0.2">
      <c r="A12" t="s">
        <v>16</v>
      </c>
      <c r="B12" s="16">
        <v>1491.3779999999999</v>
      </c>
    </row>
    <row r="13" spans="1:2" x14ac:dyDescent="0.2">
      <c r="A13" t="s">
        <v>17</v>
      </c>
      <c r="B13" s="16">
        <v>67.521000000000001</v>
      </c>
    </row>
    <row r="14" spans="1:2" x14ac:dyDescent="0.2">
      <c r="A14" t="s">
        <v>18</v>
      </c>
      <c r="B14" s="16">
        <v>0</v>
      </c>
    </row>
    <row r="15" spans="1:2" x14ac:dyDescent="0.2">
      <c r="A15" t="s">
        <v>19</v>
      </c>
      <c r="B15" s="16">
        <v>0</v>
      </c>
    </row>
    <row r="16" spans="1:2" x14ac:dyDescent="0.2">
      <c r="A16" t="s">
        <v>20</v>
      </c>
      <c r="B16" s="16">
        <v>0</v>
      </c>
    </row>
    <row r="17" spans="1:2" x14ac:dyDescent="0.2">
      <c r="A17" t="s">
        <v>21</v>
      </c>
      <c r="B17" s="16">
        <v>0</v>
      </c>
    </row>
    <row r="18" spans="1:2" x14ac:dyDescent="0.2">
      <c r="A18" t="s">
        <v>22</v>
      </c>
      <c r="B18" s="16">
        <v>0</v>
      </c>
    </row>
    <row r="19" spans="1:2" x14ac:dyDescent="0.2">
      <c r="A19" t="s">
        <v>23</v>
      </c>
      <c r="B19" s="16">
        <v>0</v>
      </c>
    </row>
    <row r="20" spans="1:2" x14ac:dyDescent="0.2">
      <c r="A20" t="s">
        <v>24</v>
      </c>
      <c r="B20" s="16">
        <v>0</v>
      </c>
    </row>
    <row r="21" spans="1:2" x14ac:dyDescent="0.2">
      <c r="A21" t="s">
        <v>25</v>
      </c>
      <c r="B21" s="16">
        <v>138.857</v>
      </c>
    </row>
    <row r="22" spans="1:2" x14ac:dyDescent="0.2">
      <c r="A22" t="s">
        <v>26</v>
      </c>
      <c r="B22" s="16">
        <v>1381.6110000000001</v>
      </c>
    </row>
    <row r="23" spans="1:2" x14ac:dyDescent="0.2">
      <c r="A23" t="s">
        <v>27</v>
      </c>
      <c r="B23" s="16">
        <v>1028.376</v>
      </c>
    </row>
    <row r="24" spans="1:2" x14ac:dyDescent="0.2">
      <c r="A24" t="s">
        <v>28</v>
      </c>
      <c r="B24" s="16">
        <v>336.697</v>
      </c>
    </row>
    <row r="25" spans="1:2" x14ac:dyDescent="0.2">
      <c r="A25" t="s">
        <v>29</v>
      </c>
      <c r="B25" s="16">
        <v>84667.95</v>
      </c>
    </row>
    <row r="26" spans="1:2" x14ac:dyDescent="0.2">
      <c r="A26" t="s">
        <v>30</v>
      </c>
      <c r="B26" s="16">
        <v>115.608</v>
      </c>
    </row>
    <row r="27" spans="1:2" x14ac:dyDescent="0.2">
      <c r="A27" t="s">
        <v>31</v>
      </c>
      <c r="B27" s="16">
        <v>0</v>
      </c>
    </row>
    <row r="28" spans="1:2" x14ac:dyDescent="0.2">
      <c r="A28" t="s">
        <v>70</v>
      </c>
      <c r="B28" s="16">
        <v>0</v>
      </c>
    </row>
    <row r="29" spans="1:2" x14ac:dyDescent="0.2">
      <c r="A29" t="s">
        <v>32</v>
      </c>
      <c r="B29" s="16">
        <v>0</v>
      </c>
    </row>
    <row r="30" spans="1:2" x14ac:dyDescent="0.2">
      <c r="A30" t="s">
        <v>33</v>
      </c>
      <c r="B30" s="16">
        <v>0</v>
      </c>
    </row>
    <row r="31" spans="1:2" x14ac:dyDescent="0.2">
      <c r="A31" t="s">
        <v>34</v>
      </c>
      <c r="B31" s="16">
        <v>0</v>
      </c>
    </row>
    <row r="32" spans="1:2" x14ac:dyDescent="0.2">
      <c r="A32" t="s">
        <v>35</v>
      </c>
      <c r="B32" s="16">
        <v>0</v>
      </c>
    </row>
    <row r="33" spans="1:2" x14ac:dyDescent="0.2">
      <c r="A33" t="s">
        <v>36</v>
      </c>
      <c r="B33" s="16">
        <v>524.06200000000001</v>
      </c>
    </row>
    <row r="34" spans="1:2" x14ac:dyDescent="0.2">
      <c r="A34" t="s">
        <v>37</v>
      </c>
      <c r="B34" s="16">
        <v>1805.865</v>
      </c>
    </row>
    <row r="35" spans="1:2" x14ac:dyDescent="0.2">
      <c r="A35" t="s">
        <v>38</v>
      </c>
      <c r="B35" s="16">
        <v>0</v>
      </c>
    </row>
    <row r="36" spans="1:2" x14ac:dyDescent="0.2">
      <c r="A36" t="s">
        <v>71</v>
      </c>
      <c r="B36" s="16">
        <v>0</v>
      </c>
    </row>
    <row r="37" spans="1:2" x14ac:dyDescent="0.2">
      <c r="A37" t="s">
        <v>72</v>
      </c>
      <c r="B37" s="16">
        <v>0</v>
      </c>
    </row>
    <row r="38" spans="1:2" x14ac:dyDescent="0.2">
      <c r="A38" t="s">
        <v>39</v>
      </c>
      <c r="B38" s="16">
        <v>0</v>
      </c>
    </row>
    <row r="39" spans="1:2" x14ac:dyDescent="0.2">
      <c r="A39" t="s">
        <v>40</v>
      </c>
      <c r="B39" s="16">
        <v>0</v>
      </c>
    </row>
    <row r="40" spans="1:2" x14ac:dyDescent="0.2">
      <c r="A40" t="s">
        <v>41</v>
      </c>
      <c r="B40" s="16">
        <v>53.094000000000001</v>
      </c>
    </row>
    <row r="41" spans="1:2" x14ac:dyDescent="0.2">
      <c r="A41" t="s">
        <v>42</v>
      </c>
      <c r="B41" s="16">
        <v>0</v>
      </c>
    </row>
    <row r="42" spans="1:2" x14ac:dyDescent="0.2">
      <c r="A42" t="s">
        <v>43</v>
      </c>
      <c r="B42" s="16">
        <v>272.74</v>
      </c>
    </row>
    <row r="43" spans="1:2" x14ac:dyDescent="0.2">
      <c r="A43" t="s">
        <v>73</v>
      </c>
      <c r="B43" s="16">
        <v>0</v>
      </c>
    </row>
    <row r="44" spans="1:2" x14ac:dyDescent="0.2">
      <c r="A44" t="s">
        <v>44</v>
      </c>
      <c r="B44" s="16">
        <v>4244.5720000000001</v>
      </c>
    </row>
    <row r="45" spans="1:2" x14ac:dyDescent="0.2">
      <c r="A45" t="s">
        <v>74</v>
      </c>
      <c r="B45" s="16">
        <v>0</v>
      </c>
    </row>
    <row r="46" spans="1:2" x14ac:dyDescent="0.2">
      <c r="A46" t="s">
        <v>75</v>
      </c>
      <c r="B46" s="16">
        <v>0</v>
      </c>
    </row>
    <row r="47" spans="1:2" x14ac:dyDescent="0.2">
      <c r="A47" t="s">
        <v>76</v>
      </c>
      <c r="B47" s="16">
        <v>0</v>
      </c>
    </row>
    <row r="48" spans="1:2" x14ac:dyDescent="0.2">
      <c r="A48" t="s">
        <v>45</v>
      </c>
      <c r="B48" s="16">
        <v>157.762</v>
      </c>
    </row>
    <row r="49" spans="1:2" x14ac:dyDescent="0.2">
      <c r="A49" t="s">
        <v>46</v>
      </c>
      <c r="B49" s="16">
        <v>0</v>
      </c>
    </row>
    <row r="50" spans="1:2" x14ac:dyDescent="0.2">
      <c r="A50" t="s">
        <v>47</v>
      </c>
      <c r="B50" s="16">
        <v>1724.181</v>
      </c>
    </row>
    <row r="51" spans="1:2" x14ac:dyDescent="0.2">
      <c r="A51" t="s">
        <v>48</v>
      </c>
      <c r="B51" s="16">
        <v>1925.931</v>
      </c>
    </row>
    <row r="52" spans="1:2" x14ac:dyDescent="0.2">
      <c r="A52" t="s">
        <v>77</v>
      </c>
      <c r="B52" s="16">
        <v>0</v>
      </c>
    </row>
    <row r="53" spans="1:2" x14ac:dyDescent="0.2">
      <c r="A53" t="s">
        <v>49</v>
      </c>
      <c r="B53" s="16">
        <v>114.693</v>
      </c>
    </row>
    <row r="54" spans="1:2" x14ac:dyDescent="0.2">
      <c r="A54" t="s">
        <v>50</v>
      </c>
      <c r="B54" s="16">
        <v>551.46900000000005</v>
      </c>
    </row>
    <row r="55" spans="1:2" x14ac:dyDescent="0.2">
      <c r="A55" t="s">
        <v>78</v>
      </c>
      <c r="B55" s="16">
        <v>0</v>
      </c>
    </row>
    <row r="56" spans="1:2" x14ac:dyDescent="0.2">
      <c r="A56" t="s">
        <v>79</v>
      </c>
      <c r="B56" s="16">
        <v>0</v>
      </c>
    </row>
    <row r="57" spans="1:2" x14ac:dyDescent="0.2">
      <c r="A57" t="s">
        <v>51</v>
      </c>
      <c r="B57" s="16">
        <v>0</v>
      </c>
    </row>
    <row r="58" spans="1:2" x14ac:dyDescent="0.2">
      <c r="A58" t="s">
        <v>52</v>
      </c>
      <c r="B58" s="16">
        <v>0</v>
      </c>
    </row>
    <row r="59" spans="1:2" x14ac:dyDescent="0.2">
      <c r="A59" t="s">
        <v>53</v>
      </c>
      <c r="B59" s="16">
        <v>0</v>
      </c>
    </row>
    <row r="60" spans="1:2" x14ac:dyDescent="0.2">
      <c r="A60" t="s">
        <v>80</v>
      </c>
      <c r="B60" s="16">
        <v>0</v>
      </c>
    </row>
    <row r="61" spans="1:2" x14ac:dyDescent="0.2">
      <c r="A61" t="s">
        <v>54</v>
      </c>
      <c r="B61" s="16">
        <v>18551.472000000002</v>
      </c>
    </row>
    <row r="62" spans="1:2" x14ac:dyDescent="0.2">
      <c r="A62" t="s">
        <v>55</v>
      </c>
      <c r="B62" s="16">
        <v>5613.442</v>
      </c>
    </row>
    <row r="63" spans="1:2" x14ac:dyDescent="0.2">
      <c r="A63" t="s">
        <v>56</v>
      </c>
      <c r="B63" s="16">
        <v>91.897999999999996</v>
      </c>
    </row>
    <row r="64" spans="1:2" x14ac:dyDescent="0.2">
      <c r="A64" t="s">
        <v>57</v>
      </c>
      <c r="B64" s="16">
        <v>2046.7329999999999</v>
      </c>
    </row>
    <row r="65" spans="1:2" x14ac:dyDescent="0.2">
      <c r="A65" t="s">
        <v>58</v>
      </c>
      <c r="B65" s="16">
        <v>0</v>
      </c>
    </row>
    <row r="66" spans="1:2" x14ac:dyDescent="0.2">
      <c r="A66" t="s">
        <v>59</v>
      </c>
      <c r="B66" s="16">
        <v>0</v>
      </c>
    </row>
    <row r="67" spans="1:2" x14ac:dyDescent="0.2">
      <c r="A67" t="s">
        <v>60</v>
      </c>
      <c r="B67" s="16">
        <v>0</v>
      </c>
    </row>
    <row r="68" spans="1:2" x14ac:dyDescent="0.2">
      <c r="A68" t="s">
        <v>61</v>
      </c>
      <c r="B68" s="16">
        <v>676.279</v>
      </c>
    </row>
    <row r="69" spans="1:2" x14ac:dyDescent="0.2">
      <c r="A69" t="s">
        <v>62</v>
      </c>
      <c r="B69" s="16">
        <v>252.46</v>
      </c>
    </row>
    <row r="70" spans="1:2" x14ac:dyDescent="0.2">
      <c r="A70" t="s">
        <v>81</v>
      </c>
      <c r="B70" s="16">
        <v>0</v>
      </c>
    </row>
    <row r="71" spans="1:2" x14ac:dyDescent="0.2">
      <c r="A71" s="14" t="s">
        <v>65</v>
      </c>
      <c r="B71" s="23">
        <v>135160.193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1"/>
  <sheetViews>
    <sheetView zoomScale="130" zoomScaleNormal="130" workbookViewId="0">
      <selection activeCell="E7" sqref="E7"/>
    </sheetView>
  </sheetViews>
  <sheetFormatPr baseColWidth="10" defaultColWidth="8.83203125" defaultRowHeight="15" x14ac:dyDescent="0.2"/>
  <cols>
    <col min="1" max="1" width="14.6640625" customWidth="1"/>
    <col min="2" max="2" width="19.83203125" style="16" customWidth="1"/>
    <col min="3" max="1025" width="8.33203125" customWidth="1"/>
  </cols>
  <sheetData>
    <row r="1" spans="1:2" x14ac:dyDescent="0.2">
      <c r="A1" s="12" t="s">
        <v>82</v>
      </c>
    </row>
    <row r="2" spans="1:2" x14ac:dyDescent="0.2">
      <c r="A2" s="15" t="s">
        <v>83</v>
      </c>
    </row>
    <row r="3" spans="1:2" x14ac:dyDescent="0.2">
      <c r="A3" s="15" t="s">
        <v>85</v>
      </c>
      <c r="B3" s="24" t="s">
        <v>86</v>
      </c>
    </row>
    <row r="5" spans="1:2" x14ac:dyDescent="0.2">
      <c r="A5" s="13" t="s">
        <v>63</v>
      </c>
      <c r="B5" s="22" t="s">
        <v>64</v>
      </c>
    </row>
    <row r="6" spans="1:2" x14ac:dyDescent="0.2">
      <c r="A6" t="s">
        <v>68</v>
      </c>
      <c r="B6" s="16">
        <v>0</v>
      </c>
    </row>
    <row r="7" spans="1:2" x14ac:dyDescent="0.2">
      <c r="A7" t="s">
        <v>12</v>
      </c>
      <c r="B7" s="16">
        <v>0</v>
      </c>
    </row>
    <row r="8" spans="1:2" x14ac:dyDescent="0.2">
      <c r="A8" t="s">
        <v>13</v>
      </c>
      <c r="B8" s="16">
        <v>2071</v>
      </c>
    </row>
    <row r="9" spans="1:2" x14ac:dyDescent="0.2">
      <c r="A9" t="s">
        <v>14</v>
      </c>
      <c r="B9" s="16">
        <v>120689</v>
      </c>
    </row>
    <row r="10" spans="1:2" x14ac:dyDescent="0.2">
      <c r="A10" t="s">
        <v>15</v>
      </c>
      <c r="B10" s="16">
        <v>12567</v>
      </c>
    </row>
    <row r="11" spans="1:2" x14ac:dyDescent="0.2">
      <c r="A11" t="s">
        <v>69</v>
      </c>
      <c r="B11" s="16">
        <v>0</v>
      </c>
    </row>
    <row r="12" spans="1:2" x14ac:dyDescent="0.2">
      <c r="A12" t="s">
        <v>16</v>
      </c>
      <c r="B12" s="16">
        <v>10369</v>
      </c>
    </row>
    <row r="13" spans="1:2" x14ac:dyDescent="0.2">
      <c r="A13" t="s">
        <v>17</v>
      </c>
      <c r="B13" s="16">
        <v>1850</v>
      </c>
    </row>
    <row r="14" spans="1:2" x14ac:dyDescent="0.2">
      <c r="A14" t="s">
        <v>18</v>
      </c>
      <c r="B14" s="16">
        <v>0</v>
      </c>
    </row>
    <row r="15" spans="1:2" x14ac:dyDescent="0.2">
      <c r="A15" t="s">
        <v>19</v>
      </c>
      <c r="B15" s="16">
        <v>0</v>
      </c>
    </row>
    <row r="16" spans="1:2" x14ac:dyDescent="0.2">
      <c r="A16" t="s">
        <v>20</v>
      </c>
      <c r="B16" s="16">
        <v>15</v>
      </c>
    </row>
    <row r="17" spans="1:2" x14ac:dyDescent="0.2">
      <c r="A17" t="s">
        <v>21</v>
      </c>
      <c r="B17" s="16">
        <v>242</v>
      </c>
    </row>
    <row r="18" spans="1:2" x14ac:dyDescent="0.2">
      <c r="A18" t="s">
        <v>22</v>
      </c>
      <c r="B18" s="16">
        <v>1594</v>
      </c>
    </row>
    <row r="19" spans="1:2" x14ac:dyDescent="0.2">
      <c r="A19" t="s">
        <v>23</v>
      </c>
      <c r="B19" s="16">
        <v>0</v>
      </c>
    </row>
    <row r="20" spans="1:2" x14ac:dyDescent="0.2">
      <c r="A20" t="s">
        <v>24</v>
      </c>
      <c r="B20" s="16">
        <v>506</v>
      </c>
    </row>
    <row r="21" spans="1:2" x14ac:dyDescent="0.2">
      <c r="A21" t="s">
        <v>25</v>
      </c>
      <c r="B21" s="16">
        <v>558</v>
      </c>
    </row>
    <row r="22" spans="1:2" x14ac:dyDescent="0.2">
      <c r="A22" t="s">
        <v>26</v>
      </c>
      <c r="B22" s="16">
        <v>13465</v>
      </c>
    </row>
    <row r="23" spans="1:2" x14ac:dyDescent="0.2">
      <c r="A23" t="s">
        <v>27</v>
      </c>
      <c r="B23" s="16">
        <v>113451</v>
      </c>
    </row>
    <row r="24" spans="1:2" x14ac:dyDescent="0.2">
      <c r="A24" t="s">
        <v>28</v>
      </c>
      <c r="B24" s="16">
        <v>2925</v>
      </c>
    </row>
    <row r="25" spans="1:2" x14ac:dyDescent="0.2">
      <c r="A25" t="s">
        <v>29</v>
      </c>
      <c r="B25" s="16">
        <v>210536</v>
      </c>
    </row>
    <row r="26" spans="1:2" x14ac:dyDescent="0.2">
      <c r="A26" t="s">
        <v>30</v>
      </c>
      <c r="B26" s="16">
        <v>598</v>
      </c>
    </row>
    <row r="27" spans="1:2" x14ac:dyDescent="0.2">
      <c r="A27" t="s">
        <v>31</v>
      </c>
      <c r="B27" s="16">
        <v>0</v>
      </c>
    </row>
    <row r="28" spans="1:2" x14ac:dyDescent="0.2">
      <c r="A28" t="s">
        <v>70</v>
      </c>
      <c r="B28" s="16">
        <v>0</v>
      </c>
    </row>
    <row r="29" spans="1:2" x14ac:dyDescent="0.2">
      <c r="A29" t="s">
        <v>32</v>
      </c>
      <c r="B29" s="16">
        <v>517</v>
      </c>
    </row>
    <row r="30" spans="1:2" x14ac:dyDescent="0.2">
      <c r="A30" t="s">
        <v>33</v>
      </c>
      <c r="B30" s="16">
        <v>0</v>
      </c>
    </row>
    <row r="31" spans="1:2" x14ac:dyDescent="0.2">
      <c r="A31" t="s">
        <v>34</v>
      </c>
      <c r="B31" s="16">
        <v>0</v>
      </c>
    </row>
    <row r="32" spans="1:2" x14ac:dyDescent="0.2">
      <c r="A32" t="s">
        <v>35</v>
      </c>
      <c r="B32" s="16">
        <v>0</v>
      </c>
    </row>
    <row r="33" spans="1:2" x14ac:dyDescent="0.2">
      <c r="A33" t="s">
        <v>36</v>
      </c>
      <c r="B33" s="16">
        <v>2259</v>
      </c>
    </row>
    <row r="34" spans="1:2" x14ac:dyDescent="0.2">
      <c r="A34" t="s">
        <v>37</v>
      </c>
      <c r="B34" s="16">
        <v>9404</v>
      </c>
    </row>
    <row r="35" spans="1:2" x14ac:dyDescent="0.2">
      <c r="A35" t="s">
        <v>38</v>
      </c>
      <c r="B35" s="16">
        <v>0</v>
      </c>
    </row>
    <row r="36" spans="1:2" x14ac:dyDescent="0.2">
      <c r="A36" t="s">
        <v>71</v>
      </c>
      <c r="B36" s="16">
        <v>0</v>
      </c>
    </row>
    <row r="37" spans="1:2" x14ac:dyDescent="0.2">
      <c r="A37" t="s">
        <v>72</v>
      </c>
      <c r="B37" s="16">
        <v>0</v>
      </c>
    </row>
    <row r="38" spans="1:2" x14ac:dyDescent="0.2">
      <c r="A38" t="s">
        <v>39</v>
      </c>
      <c r="B38" s="16">
        <v>104</v>
      </c>
    </row>
    <row r="39" spans="1:2" x14ac:dyDescent="0.2">
      <c r="A39" t="s">
        <v>40</v>
      </c>
      <c r="B39" s="16">
        <v>0</v>
      </c>
    </row>
    <row r="40" spans="1:2" x14ac:dyDescent="0.2">
      <c r="A40" t="s">
        <v>41</v>
      </c>
      <c r="B40" s="16">
        <v>449</v>
      </c>
    </row>
    <row r="41" spans="1:2" x14ac:dyDescent="0.2">
      <c r="A41" t="s">
        <v>42</v>
      </c>
      <c r="B41" s="16">
        <v>0</v>
      </c>
    </row>
    <row r="42" spans="1:2" x14ac:dyDescent="0.2">
      <c r="A42" t="s">
        <v>43</v>
      </c>
      <c r="B42" s="16">
        <v>2517</v>
      </c>
    </row>
    <row r="43" spans="1:2" x14ac:dyDescent="0.2">
      <c r="A43" t="s">
        <v>73</v>
      </c>
      <c r="B43" s="16">
        <v>0</v>
      </c>
    </row>
    <row r="44" spans="1:2" x14ac:dyDescent="0.2">
      <c r="A44" t="s">
        <v>44</v>
      </c>
      <c r="B44" s="16">
        <v>26272</v>
      </c>
    </row>
    <row r="45" spans="1:2" x14ac:dyDescent="0.2">
      <c r="A45" t="s">
        <v>74</v>
      </c>
      <c r="B45" s="16">
        <v>0</v>
      </c>
    </row>
    <row r="46" spans="1:2" x14ac:dyDescent="0.2">
      <c r="A46" t="s">
        <v>75</v>
      </c>
      <c r="B46" s="16">
        <v>0</v>
      </c>
    </row>
    <row r="47" spans="1:2" x14ac:dyDescent="0.2">
      <c r="A47" t="s">
        <v>76</v>
      </c>
      <c r="B47" s="16">
        <v>0</v>
      </c>
    </row>
    <row r="48" spans="1:2" x14ac:dyDescent="0.2">
      <c r="A48" t="s">
        <v>45</v>
      </c>
      <c r="B48" s="16">
        <v>809</v>
      </c>
    </row>
    <row r="49" spans="1:2" x14ac:dyDescent="0.2">
      <c r="A49" t="s">
        <v>46</v>
      </c>
      <c r="B49" s="16">
        <v>0</v>
      </c>
    </row>
    <row r="50" spans="1:2" x14ac:dyDescent="0.2">
      <c r="A50" t="s">
        <v>47</v>
      </c>
      <c r="B50" s="16">
        <v>227281</v>
      </c>
    </row>
    <row r="51" spans="1:2" x14ac:dyDescent="0.2">
      <c r="A51" t="s">
        <v>48</v>
      </c>
      <c r="B51" s="16">
        <v>20828</v>
      </c>
    </row>
    <row r="52" spans="1:2" x14ac:dyDescent="0.2">
      <c r="A52" t="s">
        <v>77</v>
      </c>
      <c r="B52" s="16">
        <v>0</v>
      </c>
    </row>
    <row r="53" spans="1:2" x14ac:dyDescent="0.2">
      <c r="A53" t="s">
        <v>49</v>
      </c>
      <c r="B53" s="16">
        <v>767</v>
      </c>
    </row>
    <row r="54" spans="1:2" x14ac:dyDescent="0.2">
      <c r="A54" t="s">
        <v>50</v>
      </c>
      <c r="B54" s="16">
        <v>38002</v>
      </c>
    </row>
    <row r="55" spans="1:2" x14ac:dyDescent="0.2">
      <c r="A55" t="s">
        <v>78</v>
      </c>
      <c r="B55" s="16">
        <v>0</v>
      </c>
    </row>
    <row r="56" spans="1:2" x14ac:dyDescent="0.2">
      <c r="A56" t="s">
        <v>79</v>
      </c>
      <c r="B56" s="16">
        <v>0</v>
      </c>
    </row>
    <row r="57" spans="1:2" x14ac:dyDescent="0.2">
      <c r="A57" t="s">
        <v>51</v>
      </c>
      <c r="B57" s="16">
        <v>0</v>
      </c>
    </row>
    <row r="58" spans="1:2" x14ac:dyDescent="0.2">
      <c r="A58" t="s">
        <v>52</v>
      </c>
      <c r="B58" s="16">
        <v>0</v>
      </c>
    </row>
    <row r="59" spans="1:2" x14ac:dyDescent="0.2">
      <c r="A59" t="s">
        <v>53</v>
      </c>
      <c r="B59" s="16">
        <v>0</v>
      </c>
    </row>
    <row r="60" spans="1:2" x14ac:dyDescent="0.2">
      <c r="A60" t="s">
        <v>80</v>
      </c>
      <c r="B60" s="16">
        <v>0</v>
      </c>
    </row>
    <row r="61" spans="1:2" x14ac:dyDescent="0.2">
      <c r="A61" t="s">
        <v>54</v>
      </c>
      <c r="B61" s="16">
        <v>85668</v>
      </c>
    </row>
    <row r="62" spans="1:2" x14ac:dyDescent="0.2">
      <c r="A62" t="s">
        <v>55</v>
      </c>
      <c r="B62" s="16">
        <v>48432</v>
      </c>
    </row>
    <row r="63" spans="1:2" x14ac:dyDescent="0.2">
      <c r="A63" t="s">
        <v>56</v>
      </c>
      <c r="B63" s="16">
        <v>961</v>
      </c>
    </row>
    <row r="64" spans="1:2" x14ac:dyDescent="0.2">
      <c r="A64" t="s">
        <v>57</v>
      </c>
      <c r="B64" s="16">
        <v>16314</v>
      </c>
    </row>
    <row r="65" spans="1:2" x14ac:dyDescent="0.2">
      <c r="A65" t="s">
        <v>58</v>
      </c>
      <c r="B65" s="16">
        <v>0</v>
      </c>
    </row>
    <row r="66" spans="1:2" x14ac:dyDescent="0.2">
      <c r="A66" t="s">
        <v>59</v>
      </c>
      <c r="B66" s="16">
        <v>0</v>
      </c>
    </row>
    <row r="67" spans="1:2" x14ac:dyDescent="0.2">
      <c r="A67" t="s">
        <v>60</v>
      </c>
      <c r="B67" s="16">
        <v>0</v>
      </c>
    </row>
    <row r="68" spans="1:2" x14ac:dyDescent="0.2">
      <c r="A68" t="s">
        <v>61</v>
      </c>
      <c r="B68" s="16">
        <v>16068</v>
      </c>
    </row>
    <row r="69" spans="1:2" x14ac:dyDescent="0.2">
      <c r="A69" t="s">
        <v>62</v>
      </c>
      <c r="B69" s="16">
        <v>1151</v>
      </c>
    </row>
    <row r="70" spans="1:2" x14ac:dyDescent="0.2">
      <c r="A70" t="s">
        <v>81</v>
      </c>
      <c r="B70" s="16">
        <v>0</v>
      </c>
    </row>
    <row r="71" spans="1:2" x14ac:dyDescent="0.2">
      <c r="A71" s="14" t="s">
        <v>65</v>
      </c>
      <c r="B71" s="23">
        <v>989239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IFTA Return</vt:lpstr>
      <vt:lpstr>DATA -&gt;</vt:lpstr>
      <vt:lpstr>FuelQuantity</vt:lpstr>
      <vt:lpstr>Miles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dc:description/>
  <cp:lastModifiedBy>Brenna Nance</cp:lastModifiedBy>
  <cp:revision>1</cp:revision>
  <dcterms:created xsi:type="dcterms:W3CDTF">2022-02-10T20:15:43Z</dcterms:created>
  <dcterms:modified xsi:type="dcterms:W3CDTF">2023-09-05T18:14:28Z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